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бменник\Для размещения на сайте\Документы к проекту бюджета на 2020 год\"/>
    </mc:Choice>
  </mc:AlternateContent>
  <bookViews>
    <workbookView xWindow="0" yWindow="0" windowWidth="28800" windowHeight="11925" activeTab="1"/>
  </bookViews>
  <sheets>
    <sheet name="проект" sheetId="11" r:id="rId1"/>
    <sheet name="без бюджетного кредита" sheetId="17" r:id="rId2"/>
  </sheets>
  <calcPr calcId="162913"/>
</workbook>
</file>

<file path=xl/calcChain.xml><?xml version="1.0" encoding="utf-8"?>
<calcChain xmlns="http://schemas.openxmlformats.org/spreadsheetml/2006/main">
  <c r="C10" i="17" l="1"/>
  <c r="C6" i="17"/>
  <c r="C14" i="17"/>
  <c r="D19" i="11"/>
  <c r="C19" i="11"/>
  <c r="C34" i="11"/>
  <c r="E46" i="11"/>
  <c r="E49" i="11"/>
  <c r="D46" i="11"/>
  <c r="D49" i="11"/>
  <c r="C32" i="11"/>
  <c r="C46" i="11"/>
  <c r="C49" i="11"/>
  <c r="E15" i="11"/>
  <c r="E19" i="11"/>
  <c r="E26" i="11"/>
  <c r="E28" i="11"/>
  <c r="D15" i="11"/>
  <c r="D26" i="11"/>
  <c r="D28" i="11"/>
  <c r="C15" i="11"/>
  <c r="C26" i="11"/>
  <c r="C28" i="11"/>
  <c r="E79" i="11"/>
  <c r="D79" i="11"/>
  <c r="C79" i="11"/>
  <c r="E78" i="11"/>
  <c r="D78" i="11"/>
  <c r="C78" i="11"/>
  <c r="E77" i="11"/>
  <c r="E76" i="11"/>
  <c r="D77" i="11"/>
  <c r="D76" i="11"/>
  <c r="C77" i="11"/>
  <c r="C76" i="11"/>
  <c r="E75" i="11"/>
  <c r="D75" i="11"/>
  <c r="C75" i="11"/>
  <c r="E74" i="11"/>
  <c r="D74" i="11"/>
  <c r="C74" i="11"/>
  <c r="E73" i="11"/>
  <c r="E72" i="11"/>
  <c r="D73" i="11"/>
  <c r="D72" i="11"/>
  <c r="C73" i="11"/>
  <c r="C72" i="11"/>
  <c r="E71" i="11"/>
  <c r="D71" i="11"/>
  <c r="C71" i="11"/>
  <c r="E70" i="11"/>
  <c r="D70" i="11"/>
  <c r="C70" i="11"/>
  <c r="E69" i="11"/>
  <c r="E68" i="11"/>
  <c r="D69" i="11"/>
  <c r="D68" i="11"/>
  <c r="D67" i="11"/>
  <c r="C69" i="11"/>
  <c r="C68" i="11"/>
  <c r="C67" i="11"/>
  <c r="E62" i="11"/>
  <c r="D62" i="11"/>
  <c r="C62" i="11"/>
  <c r="E59" i="11"/>
  <c r="D59" i="11"/>
  <c r="C59" i="11"/>
  <c r="E56" i="11"/>
  <c r="E54" i="11"/>
  <c r="D56" i="11"/>
  <c r="D54" i="11"/>
  <c r="C56" i="11"/>
  <c r="C54" i="11"/>
  <c r="E8" i="11"/>
  <c r="E10" i="11"/>
  <c r="D8" i="11"/>
  <c r="D10" i="11"/>
  <c r="C8" i="11"/>
  <c r="C10" i="11"/>
  <c r="E32" i="11"/>
  <c r="E33" i="11"/>
  <c r="D32" i="11"/>
  <c r="D33" i="11"/>
  <c r="D34" i="11"/>
  <c r="D38" i="11"/>
  <c r="C39" i="11"/>
  <c r="D39" i="11"/>
  <c r="E39" i="11"/>
  <c r="C40" i="11"/>
  <c r="D40" i="11"/>
  <c r="E40" i="11"/>
  <c r="C33" i="11"/>
  <c r="C5" i="17"/>
  <c r="E67" i="11"/>
  <c r="C38" i="11"/>
  <c r="E34" i="11"/>
  <c r="E38" i="11"/>
</calcChain>
</file>

<file path=xl/sharedStrings.xml><?xml version="1.0" encoding="utf-8"?>
<sst xmlns="http://schemas.openxmlformats.org/spreadsheetml/2006/main" count="113" uniqueCount="70">
  <si>
    <t>Налог на доходы физических лиц</t>
  </si>
  <si>
    <t>Дополнительный норматив отчислений, %</t>
  </si>
  <si>
    <t>тыс. руб.</t>
  </si>
  <si>
    <t>2012 год</t>
  </si>
  <si>
    <t>М. Н. Любакова</t>
  </si>
  <si>
    <r>
      <t xml:space="preserve">Меры, предусмотренные </t>
    </r>
    <r>
      <rPr>
        <b/>
        <sz val="14"/>
        <rFont val="Times New Roman"/>
        <family val="1"/>
        <charset val="204"/>
      </rPr>
      <t>п. 1 статьи 111 БК</t>
    </r>
    <r>
      <rPr>
        <sz val="14"/>
        <rFont val="Times New Roman"/>
        <family val="1"/>
        <charset val="204"/>
      </rPr>
      <t>, %</t>
    </r>
  </si>
  <si>
    <r>
      <t xml:space="preserve">Меры, предусмотренные </t>
    </r>
    <r>
      <rPr>
        <b/>
        <sz val="14"/>
        <rFont val="Times New Roman"/>
        <family val="1"/>
        <charset val="204"/>
      </rPr>
      <t>п. 3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статьи 81 БК</t>
    </r>
    <r>
      <rPr>
        <sz val="14"/>
        <rFont val="Times New Roman"/>
        <family val="1"/>
        <charset val="204"/>
      </rPr>
      <t>, %</t>
    </r>
  </si>
  <si>
    <t>Верхний предел муниципального долга, установленный решением о бюджете</t>
  </si>
  <si>
    <t xml:space="preserve">Заместитель главы муниципального образования Курганинский район, начальник финансового управления </t>
  </si>
  <si>
    <t>Предельный объем расходов на обслуживание муниципального внутреннего долга, установленный решением о бюджете</t>
  </si>
  <si>
    <t>Предельный объём муниципального долга, установленный решением о бюджете</t>
  </si>
  <si>
    <t>2013 год</t>
  </si>
  <si>
    <t xml:space="preserve">в том числе верхний предел долга по муниципальным гарантиям </t>
  </si>
  <si>
    <t>КБК 2 19 05000 05 0000 151</t>
  </si>
  <si>
    <t>КБК 2 02 00000 05 0000 151</t>
  </si>
  <si>
    <t xml:space="preserve">Исполнение государственных и муниципальных гарантий в валюте Российской Федерации </t>
  </si>
  <si>
    <t>Кредиты кредитных организаций в валюте  Российской Федерации, всего</t>
  </si>
  <si>
    <t>Бюджетные кредиты от других бюджетов бюджетной системы РФ, всего</t>
  </si>
  <si>
    <t>Планируемые к получению в текущем году</t>
  </si>
  <si>
    <t>Планируемые к погашению в текущем году</t>
  </si>
  <si>
    <t>Планируемые к исполнению в текущем году</t>
  </si>
  <si>
    <t>Планируемые к выдаче в текущем году</t>
  </si>
  <si>
    <t>Исполнение государственных и муниципальных гарантий в валюте Российской Федерации, всего</t>
  </si>
  <si>
    <t>Остаток на начало года</t>
  </si>
  <si>
    <t>Расчёт планируемых показателей муниципального долга</t>
  </si>
  <si>
    <t>2014 год</t>
  </si>
  <si>
    <t>Предельный объём муниципального долга</t>
  </si>
  <si>
    <t>Верхний предел муниципального долга</t>
  </si>
  <si>
    <t>КБК 2 18 05030 05 0000 151(180)</t>
  </si>
  <si>
    <t>2015 год</t>
  </si>
  <si>
    <t xml:space="preserve">Расчёт показателей, характеризующих муниципальный внутренний долг муниципального образования Курганинский район для бюджета на 2013 год и плановый период 2014-2015 годов </t>
  </si>
  <si>
    <t>(К проекту бюджета)</t>
  </si>
  <si>
    <t>Общий годовой объём доходов (Дi)</t>
  </si>
  <si>
    <t>Объём безвозмездных поступлений (БПi)</t>
  </si>
  <si>
    <t>Объём налоговых доходов по дополнительным нормативам отчислений (ДНi)</t>
  </si>
  <si>
    <r>
      <t xml:space="preserve">Меры, предусмотренные </t>
    </r>
    <r>
      <rPr>
        <b/>
        <sz val="14"/>
        <rFont val="Times New Roman"/>
        <family val="1"/>
        <charset val="204"/>
      </rPr>
      <t>п. 3 статьи 92,1 БК</t>
    </r>
    <r>
      <rPr>
        <sz val="14"/>
        <rFont val="Times New Roman"/>
        <family val="1"/>
        <charset val="204"/>
      </rPr>
      <t>, % (К)</t>
    </r>
  </si>
  <si>
    <t>Поступления от продажи акций (Аi)</t>
  </si>
  <si>
    <t>Неиспользованные остаткисредств на счетах по учёту средств бюджета, направленные на покрытие дефицита бюджета (Оi)</t>
  </si>
  <si>
    <t xml:space="preserve">2. Расчет показателя предельного размера дефицита бюджета муниципального образования Курганинский район (в случае утверждения решением о бюджете в составе источников финансирования дефицита местного бюджета разницы между полученными и погашенным бюджетными кредитами, предоставленными местному бюджету другими бюджетами бюджетной системы РФ) (ПРДi) </t>
  </si>
  <si>
    <t>Разница между полученными и погашенными бюджетными кредитами (БКi)</t>
  </si>
  <si>
    <t xml:space="preserve">3. Расчёт  предельного объёма муниципального долга (в случае наличия на 1.01.текущего года объёма муниципального долга по бюджетным кредитам и (или) утверждения решением о бюджете в составе источников финансирования дефицита местного бюджета бюджетных кредитов, привлекаемых в текущем финансовом году в местный бюджет от других бюджетов бюджетной системы РФ) (ПОМДi)  </t>
  </si>
  <si>
    <r>
      <t xml:space="preserve">Меры, предусмотренные </t>
    </r>
    <r>
      <rPr>
        <b/>
        <sz val="14"/>
        <rFont val="Times New Roman"/>
        <family val="1"/>
        <charset val="204"/>
      </rPr>
      <t>п. 3 статьи 107 БК</t>
    </r>
    <r>
      <rPr>
        <sz val="14"/>
        <rFont val="Times New Roman"/>
        <family val="1"/>
        <charset val="204"/>
      </rPr>
      <t>, % (К)</t>
    </r>
  </si>
  <si>
    <t>Объём налоговых доходов по дополнительным нормативам отчислений (ДПi)</t>
  </si>
  <si>
    <t>Утверждённый в составе источников финансирования дефицита бюджета бюджетный кредит, привлекаемый от других бюджетов бюджетов бюджетной системы РФ (ПрБКi)</t>
  </si>
  <si>
    <t>ПОМДi=К*(Дi-БПi-Дпi)+ПрБКi+БКнгi</t>
  </si>
  <si>
    <t>Муниципальный долг по бюджетным кредитам по состоянию на 1 января текущего года (БКнгi)</t>
  </si>
  <si>
    <t>Объём дефицита бюджета, установленный решением о бюджете (ДБi)</t>
  </si>
  <si>
    <t>Предельный размер дефицита бюджета (ПРДi)</t>
  </si>
  <si>
    <t>Предельный объём муниципального долга (ПОМДi)</t>
  </si>
  <si>
    <t>4. Расчет предельного объёма расходов на обслуживание муниципального долга  муниципального образования Курганинский район по состоянию  на 1 января года, следующего за очередным финансовым годом и каждым годом планового периода (ПОРi)</t>
  </si>
  <si>
    <t>ПОРi=0,15*(ОРi-ОРСi)</t>
  </si>
  <si>
    <t>Предельный объем расходов на обслуживание муниципального внутреннего долга муниципального образования Курганинский район, установленный законом о бюджете в очередном финансовом году  и каждом году планового периода (ПОРi)</t>
  </si>
  <si>
    <t>Объем расходов местного бюджета за отчетный финансовый год (ОРi)</t>
  </si>
  <si>
    <t>Объем расходов местного бюджета, которые осуществляются за счет субвенций, предоставляемых из бюджетов бюджетной системы РФ, на соответствующий период (ОРСi)</t>
  </si>
  <si>
    <t xml:space="preserve">1. Расчёт  предельного объёма резервного фонда (ПРРФi) </t>
  </si>
  <si>
    <t xml:space="preserve">Общий годовой объём расходов (ОРi) </t>
  </si>
  <si>
    <t>Предельный объём резервного фонда (ПРРФi)</t>
  </si>
  <si>
    <t>ПРРФi=0,03*ОРi</t>
  </si>
  <si>
    <t>Резервный фонд, установленный решением о бюджете (РФi)</t>
  </si>
  <si>
    <r>
      <t>Превышение резервного фонда над предельным размером резервного фонда (ПРi) ПРi =ПРРФi-РФi (Требование БК РФ выполнено, если ПРi</t>
    </r>
    <r>
      <rPr>
        <b/>
        <sz val="14"/>
        <rFont val="Arial Cyr"/>
        <charset val="204"/>
      </rPr>
      <t>≥</t>
    </r>
    <r>
      <rPr>
        <b/>
        <sz val="14"/>
        <rFont val="Times New Roman"/>
        <family val="1"/>
        <charset val="204"/>
      </rPr>
      <t>0)</t>
    </r>
  </si>
  <si>
    <r>
      <t xml:space="preserve">Превышение дефицита бюджета над предельным размером дефицита (ПДi) ПДi=ДБi-ПРДi </t>
    </r>
    <r>
      <rPr>
        <sz val="14"/>
        <rFont val="Times New Roman"/>
        <family val="1"/>
        <charset val="204"/>
      </rPr>
      <t>(Требование БК РФ выполнено, если ПДi</t>
    </r>
    <r>
      <rPr>
        <sz val="14"/>
        <rFont val="Arial Cyr"/>
        <charset val="204"/>
      </rPr>
      <t>≤</t>
    </r>
    <r>
      <rPr>
        <sz val="14"/>
        <rFont val="Times New Roman"/>
        <family val="1"/>
        <charset val="204"/>
      </rPr>
      <t>0)</t>
    </r>
  </si>
  <si>
    <t>ПРДi=(Дi-БПi-ДНi)*К+Оi+Аi+БКi</t>
  </si>
  <si>
    <t>ПРОЕКТ</t>
  </si>
  <si>
    <t>тыс. рублей</t>
  </si>
  <si>
    <t>№ п/п</t>
  </si>
  <si>
    <t xml:space="preserve">Начальник бюджетного  отдела </t>
  </si>
  <si>
    <t xml:space="preserve"> </t>
  </si>
  <si>
    <t>Л.П.Преснякова</t>
  </si>
  <si>
    <t>На 1 января 2021 года</t>
  </si>
  <si>
    <t xml:space="preserve">Верхний предел муниципального долга Безводного сельского поселения Курганинского района на 1 января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</si>
</sst>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4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10"/>
      <color indexed="17"/>
      <name val="Arial Cyr"/>
      <charset val="204"/>
    </font>
    <font>
      <sz val="14"/>
      <color indexed="17"/>
      <name val="Times New Roman"/>
      <family val="1"/>
      <charset val="204"/>
    </font>
    <font>
      <b/>
      <sz val="14"/>
      <color indexed="17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wrapText="1"/>
    </xf>
    <xf numFmtId="0" fontId="2" fillId="0" borderId="0" xfId="0" applyFont="1" applyBorder="1"/>
    <xf numFmtId="0" fontId="4" fillId="0" borderId="1" xfId="0" applyFont="1" applyBorder="1"/>
    <xf numFmtId="0" fontId="5" fillId="0" borderId="0" xfId="0" applyFont="1"/>
    <xf numFmtId="0" fontId="4" fillId="0" borderId="1" xfId="0" applyFont="1" applyBorder="1" applyAlignment="1">
      <alignment horizontal="left" wrapText="1"/>
    </xf>
    <xf numFmtId="0" fontId="4" fillId="0" borderId="0" xfId="0" applyFont="1" applyBorder="1"/>
    <xf numFmtId="0" fontId="4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/>
    <xf numFmtId="0" fontId="7" fillId="0" borderId="0" xfId="0" applyFont="1"/>
    <xf numFmtId="0" fontId="8" fillId="0" borderId="0" xfId="0" applyFont="1"/>
    <xf numFmtId="0" fontId="1" fillId="0" borderId="0" xfId="0" applyFont="1"/>
    <xf numFmtId="4" fontId="4" fillId="0" borderId="1" xfId="0" applyNumberFormat="1" applyFont="1" applyFill="1" applyBorder="1"/>
    <xf numFmtId="0" fontId="2" fillId="0" borderId="1" xfId="0" applyFont="1" applyFill="1" applyBorder="1" applyAlignment="1">
      <alignment horizontal="left" wrapText="1"/>
    </xf>
    <xf numFmtId="2" fontId="9" fillId="0" borderId="1" xfId="0" applyNumberFormat="1" applyFont="1" applyFill="1" applyBorder="1"/>
    <xf numFmtId="0" fontId="11" fillId="0" borderId="2" xfId="0" applyFont="1" applyFill="1" applyBorder="1" applyAlignment="1">
      <alignment horizontal="left" wrapText="1" shrinkToFit="1"/>
    </xf>
    <xf numFmtId="4" fontId="2" fillId="0" borderId="1" xfId="0" applyNumberFormat="1" applyFont="1" applyFill="1" applyBorder="1"/>
    <xf numFmtId="0" fontId="2" fillId="0" borderId="1" xfId="0" applyFont="1" applyFill="1" applyBorder="1" applyAlignment="1">
      <alignment horizontal="left" wrapText="1" shrinkToFit="1"/>
    </xf>
    <xf numFmtId="0" fontId="11" fillId="0" borderId="1" xfId="0" applyFont="1" applyFill="1" applyBorder="1" applyAlignment="1">
      <alignment horizontal="left" wrapText="1" shrinkToFit="1"/>
    </xf>
    <xf numFmtId="0" fontId="2" fillId="0" borderId="0" xfId="0" applyFont="1" applyFill="1" applyBorder="1"/>
    <xf numFmtId="2" fontId="2" fillId="0" borderId="0" xfId="0" applyNumberFormat="1" applyFont="1" applyFill="1" applyBorder="1"/>
    <xf numFmtId="0" fontId="11" fillId="0" borderId="1" xfId="0" applyFont="1" applyFill="1" applyBorder="1" applyAlignment="1">
      <alignment horizontal="left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4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4" fillId="0" borderId="6" xfId="0" applyFont="1" applyBorder="1"/>
    <xf numFmtId="0" fontId="4" fillId="0" borderId="8" xfId="0" applyFont="1" applyBorder="1" applyAlignment="1">
      <alignment horizontal="left" wrapText="1"/>
    </xf>
    <xf numFmtId="0" fontId="2" fillId="0" borderId="3" xfId="0" applyFont="1" applyFill="1" applyBorder="1"/>
    <xf numFmtId="0" fontId="4" fillId="0" borderId="4" xfId="0" applyFont="1" applyFill="1" applyBorder="1" applyAlignment="1">
      <alignment horizontal="left" wrapText="1"/>
    </xf>
    <xf numFmtId="4" fontId="4" fillId="0" borderId="4" xfId="0" applyNumberFormat="1" applyFont="1" applyFill="1" applyBorder="1"/>
    <xf numFmtId="4" fontId="4" fillId="0" borderId="9" xfId="0" applyNumberFormat="1" applyFont="1" applyFill="1" applyBorder="1"/>
    <xf numFmtId="0" fontId="2" fillId="0" borderId="5" xfId="0" applyFont="1" applyFill="1" applyBorder="1"/>
    <xf numFmtId="2" fontId="9" fillId="0" borderId="10" xfId="0" applyNumberFormat="1" applyFont="1" applyFill="1" applyBorder="1"/>
    <xf numFmtId="4" fontId="4" fillId="0" borderId="10" xfId="0" applyNumberFormat="1" applyFont="1" applyFill="1" applyBorder="1"/>
    <xf numFmtId="0" fontId="2" fillId="0" borderId="6" xfId="0" applyFont="1" applyFill="1" applyBorder="1"/>
    <xf numFmtId="0" fontId="11" fillId="0" borderId="7" xfId="0" applyFont="1" applyFill="1" applyBorder="1" applyAlignment="1">
      <alignment horizontal="left" wrapText="1" shrinkToFit="1"/>
    </xf>
    <xf numFmtId="4" fontId="2" fillId="0" borderId="7" xfId="0" applyNumberFormat="1" applyFont="1" applyFill="1" applyBorder="1"/>
    <xf numFmtId="0" fontId="11" fillId="0" borderId="0" xfId="0" applyFont="1" applyFill="1" applyBorder="1" applyAlignment="1">
      <alignment horizontal="left" wrapText="1" shrinkToFit="1"/>
    </xf>
    <xf numFmtId="4" fontId="2" fillId="0" borderId="10" xfId="0" applyNumberFormat="1" applyFont="1" applyFill="1" applyBorder="1"/>
    <xf numFmtId="0" fontId="2" fillId="0" borderId="7" xfId="0" applyFont="1" applyFill="1" applyBorder="1" applyAlignment="1">
      <alignment horizontal="left" wrapText="1"/>
    </xf>
    <xf numFmtId="0" fontId="9" fillId="0" borderId="0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/>
    <xf numFmtId="4" fontId="9" fillId="0" borderId="0" xfId="0" applyNumberFormat="1" applyFont="1" applyFill="1" applyBorder="1"/>
    <xf numFmtId="4" fontId="2" fillId="0" borderId="1" xfId="0" applyNumberFormat="1" applyFont="1" applyFill="1" applyBorder="1" applyAlignment="1"/>
    <xf numFmtId="4" fontId="2" fillId="0" borderId="10" xfId="0" applyNumberFormat="1" applyFont="1" applyFill="1" applyBorder="1" applyAlignment="1"/>
    <xf numFmtId="4" fontId="2" fillId="0" borderId="11" xfId="0" applyNumberFormat="1" applyFont="1" applyFill="1" applyBorder="1" applyAlignment="1"/>
    <xf numFmtId="4" fontId="4" fillId="0" borderId="7" xfId="0" applyNumberFormat="1" applyFont="1" applyFill="1" applyBorder="1" applyAlignment="1"/>
    <xf numFmtId="4" fontId="4" fillId="0" borderId="12" xfId="0" applyNumberFormat="1" applyFont="1" applyFill="1" applyBorder="1" applyAlignment="1"/>
    <xf numFmtId="4" fontId="4" fillId="0" borderId="13" xfId="0" applyNumberFormat="1" applyFont="1" applyFill="1" applyBorder="1" applyAlignment="1"/>
    <xf numFmtId="2" fontId="10" fillId="0" borderId="0" xfId="0" applyNumberFormat="1" applyFont="1" applyFill="1" applyBorder="1" applyAlignment="1"/>
    <xf numFmtId="0" fontId="9" fillId="0" borderId="0" xfId="0" applyFont="1" applyFill="1"/>
    <xf numFmtId="4" fontId="2" fillId="2" borderId="1" xfId="0" applyNumberFormat="1" applyFont="1" applyFill="1" applyBorder="1"/>
    <xf numFmtId="4" fontId="2" fillId="2" borderId="10" xfId="0" applyNumberFormat="1" applyFont="1" applyFill="1" applyBorder="1"/>
    <xf numFmtId="4" fontId="2" fillId="2" borderId="7" xfId="0" applyNumberFormat="1" applyFont="1" applyFill="1" applyBorder="1"/>
    <xf numFmtId="4" fontId="2" fillId="2" borderId="13" xfId="0" applyNumberFormat="1" applyFont="1" applyFill="1" applyBorder="1"/>
    <xf numFmtId="4" fontId="2" fillId="2" borderId="1" xfId="0" applyNumberFormat="1" applyFont="1" applyFill="1" applyBorder="1" applyAlignment="1"/>
    <xf numFmtId="4" fontId="2" fillId="2" borderId="10" xfId="0" applyNumberFormat="1" applyFont="1" applyFill="1" applyBorder="1" applyAlignment="1"/>
    <xf numFmtId="4" fontId="2" fillId="2" borderId="7" xfId="0" applyNumberFormat="1" applyFont="1" applyFill="1" applyBorder="1" applyAlignment="1"/>
    <xf numFmtId="4" fontId="2" fillId="2" borderId="13" xfId="0" applyNumberFormat="1" applyFont="1" applyFill="1" applyBorder="1" applyAlignment="1"/>
    <xf numFmtId="4" fontId="4" fillId="2" borderId="4" xfId="0" applyNumberFormat="1" applyFont="1" applyFill="1" applyBorder="1"/>
    <xf numFmtId="4" fontId="4" fillId="2" borderId="9" xfId="0" applyNumberFormat="1" applyFont="1" applyFill="1" applyBorder="1"/>
    <xf numFmtId="0" fontId="1" fillId="0" borderId="0" xfId="0" applyFont="1" applyFill="1"/>
    <xf numFmtId="0" fontId="2" fillId="0" borderId="14" xfId="0" applyFont="1" applyBorder="1"/>
    <xf numFmtId="0" fontId="2" fillId="0" borderId="11" xfId="0" applyFont="1" applyBorder="1" applyAlignment="1">
      <alignment horizontal="left" wrapText="1"/>
    </xf>
    <xf numFmtId="4" fontId="2" fillId="2" borderId="11" xfId="0" applyNumberFormat="1" applyFont="1" applyFill="1" applyBorder="1"/>
    <xf numFmtId="4" fontId="2" fillId="2" borderId="15" xfId="0" applyNumberFormat="1" applyFont="1" applyFill="1" applyBorder="1"/>
    <xf numFmtId="0" fontId="4" fillId="0" borderId="16" xfId="0" applyFont="1" applyBorder="1"/>
    <xf numFmtId="0" fontId="4" fillId="0" borderId="17" xfId="0" applyFont="1" applyBorder="1" applyAlignment="1">
      <alignment horizontal="left" wrapText="1"/>
    </xf>
    <xf numFmtId="4" fontId="4" fillId="0" borderId="17" xfId="0" applyNumberFormat="1" applyFont="1" applyFill="1" applyBorder="1"/>
    <xf numFmtId="0" fontId="12" fillId="0" borderId="0" xfId="0" applyFont="1"/>
    <xf numFmtId="4" fontId="2" fillId="0" borderId="11" xfId="0" applyNumberFormat="1" applyFont="1" applyFill="1" applyBorder="1"/>
    <xf numFmtId="4" fontId="2" fillId="0" borderId="15" xfId="0" applyNumberFormat="1" applyFont="1" applyFill="1" applyBorder="1"/>
    <xf numFmtId="2" fontId="4" fillId="0" borderId="17" xfId="0" applyNumberFormat="1" applyFont="1" applyFill="1" applyBorder="1"/>
    <xf numFmtId="0" fontId="2" fillId="0" borderId="18" xfId="0" applyFont="1" applyFill="1" applyBorder="1"/>
    <xf numFmtId="0" fontId="2" fillId="0" borderId="19" xfId="0" applyFont="1" applyFill="1" applyBorder="1"/>
    <xf numFmtId="0" fontId="4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 shrinkToFit="1"/>
    </xf>
    <xf numFmtId="0" fontId="2" fillId="0" borderId="18" xfId="0" applyFont="1" applyFill="1" applyBorder="1" applyAlignment="1"/>
    <xf numFmtId="0" fontId="2" fillId="0" borderId="23" xfId="0" applyFont="1" applyFill="1" applyBorder="1" applyAlignment="1">
      <alignment horizontal="left" wrapText="1" shrinkToFit="1"/>
    </xf>
    <xf numFmtId="0" fontId="4" fillId="0" borderId="22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 wrapText="1" shrinkToFit="1"/>
    </xf>
    <xf numFmtId="0" fontId="2" fillId="0" borderId="24" xfId="0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4" fontId="15" fillId="0" borderId="25" xfId="0" applyNumberFormat="1" applyFont="1" applyFill="1" applyBorder="1"/>
    <xf numFmtId="4" fontId="15" fillId="0" borderId="18" xfId="0" applyNumberFormat="1" applyFont="1" applyFill="1" applyBorder="1"/>
    <xf numFmtId="4" fontId="16" fillId="0" borderId="18" xfId="0" applyNumberFormat="1" applyFont="1" applyFill="1" applyBorder="1"/>
    <xf numFmtId="4" fontId="16" fillId="0" borderId="19" xfId="0" applyNumberFormat="1" applyFont="1" applyFill="1" applyBorder="1"/>
    <xf numFmtId="0" fontId="2" fillId="0" borderId="0" xfId="0" applyFont="1" applyFill="1" applyBorder="1" applyAlignment="1">
      <alignment horizontal="left" wrapText="1" shrinkToFit="1"/>
    </xf>
    <xf numFmtId="4" fontId="16" fillId="0" borderId="0" xfId="0" applyNumberFormat="1" applyFont="1" applyFill="1" applyBorder="1"/>
    <xf numFmtId="2" fontId="2" fillId="0" borderId="2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workbookViewId="0">
      <selection activeCell="D20" sqref="D20"/>
    </sheetView>
  </sheetViews>
  <sheetFormatPr defaultRowHeight="18.75" x14ac:dyDescent="0.3"/>
  <cols>
    <col min="1" max="1" width="6.140625" style="1" customWidth="1"/>
    <col min="2" max="2" width="84.5703125" style="1" customWidth="1"/>
    <col min="3" max="3" width="19.85546875" style="58" bestFit="1" customWidth="1"/>
    <col min="4" max="5" width="15.140625" style="58" bestFit="1" customWidth="1"/>
  </cols>
  <sheetData>
    <row r="1" spans="1:7" ht="37.5" customHeight="1" x14ac:dyDescent="0.2">
      <c r="A1" s="100" t="s">
        <v>30</v>
      </c>
      <c r="B1" s="100"/>
      <c r="C1" s="100"/>
      <c r="D1" s="100"/>
      <c r="E1" s="100"/>
    </row>
    <row r="2" spans="1:7" ht="21.75" customHeight="1" x14ac:dyDescent="0.2">
      <c r="A2" s="9"/>
      <c r="B2" s="103" t="s">
        <v>31</v>
      </c>
      <c r="C2" s="103"/>
      <c r="D2" s="103"/>
      <c r="E2" s="103"/>
    </row>
    <row r="3" spans="1:7" x14ac:dyDescent="0.3">
      <c r="A3" s="101" t="s">
        <v>54</v>
      </c>
      <c r="B3" s="101"/>
      <c r="C3" s="101"/>
      <c r="D3" s="101"/>
      <c r="E3" s="101"/>
    </row>
    <row r="4" spans="1:7" ht="19.5" thickBot="1" x14ac:dyDescent="0.35">
      <c r="B4" s="1" t="s">
        <v>57</v>
      </c>
      <c r="C4" s="49"/>
      <c r="D4" s="49"/>
      <c r="E4" s="49" t="s">
        <v>2</v>
      </c>
    </row>
    <row r="5" spans="1:7" x14ac:dyDescent="0.3">
      <c r="A5" s="25"/>
      <c r="B5" s="26"/>
      <c r="C5" s="47" t="s">
        <v>11</v>
      </c>
      <c r="D5" s="47" t="s">
        <v>25</v>
      </c>
      <c r="E5" s="48" t="s">
        <v>29</v>
      </c>
      <c r="G5" s="13"/>
    </row>
    <row r="6" spans="1:7" x14ac:dyDescent="0.3">
      <c r="A6" s="27">
        <v>1</v>
      </c>
      <c r="B6" s="2" t="s">
        <v>55</v>
      </c>
      <c r="C6" s="59">
        <v>1088969.8999999999</v>
      </c>
      <c r="D6" s="59">
        <v>1069795.6000000001</v>
      </c>
      <c r="E6" s="60">
        <v>1108717</v>
      </c>
    </row>
    <row r="7" spans="1:7" x14ac:dyDescent="0.3">
      <c r="A7" s="27">
        <v>2</v>
      </c>
      <c r="B7" s="2" t="s">
        <v>6</v>
      </c>
      <c r="C7" s="19">
        <v>3</v>
      </c>
      <c r="D7" s="19">
        <v>3</v>
      </c>
      <c r="E7" s="44">
        <v>3</v>
      </c>
    </row>
    <row r="8" spans="1:7" x14ac:dyDescent="0.3">
      <c r="A8" s="28">
        <v>3</v>
      </c>
      <c r="B8" s="6" t="s">
        <v>56</v>
      </c>
      <c r="C8" s="15">
        <f>C6*C7/100</f>
        <v>32669.096999999998</v>
      </c>
      <c r="D8" s="15">
        <f>D6*D7/100</f>
        <v>32093.868000000002</v>
      </c>
      <c r="E8" s="39">
        <f>E6*E7/100</f>
        <v>33261.51</v>
      </c>
    </row>
    <row r="9" spans="1:7" s="14" customFormat="1" ht="19.5" thickBot="1" x14ac:dyDescent="0.35">
      <c r="A9" s="70">
        <v>4</v>
      </c>
      <c r="B9" s="71" t="s">
        <v>58</v>
      </c>
      <c r="C9" s="78">
        <v>100</v>
      </c>
      <c r="D9" s="78">
        <v>100</v>
      </c>
      <c r="E9" s="79">
        <v>100</v>
      </c>
    </row>
    <row r="10" spans="1:7" ht="57" thickBot="1" x14ac:dyDescent="0.35">
      <c r="A10" s="74">
        <v>5</v>
      </c>
      <c r="B10" s="75" t="s">
        <v>59</v>
      </c>
      <c r="C10" s="80">
        <f>C8-C9</f>
        <v>32569.096999999998</v>
      </c>
      <c r="D10" s="80">
        <f>D8-D9</f>
        <v>31993.868000000002</v>
      </c>
      <c r="E10" s="80">
        <f>E8-E9</f>
        <v>33161.51</v>
      </c>
    </row>
    <row r="11" spans="1:7" ht="75" customHeight="1" x14ac:dyDescent="0.2">
      <c r="A11" s="102" t="s">
        <v>38</v>
      </c>
      <c r="B11" s="102"/>
      <c r="C11" s="102"/>
      <c r="D11" s="102"/>
      <c r="E11" s="102"/>
    </row>
    <row r="12" spans="1:7" s="14" customFormat="1" ht="19.5" thickBot="1" x14ac:dyDescent="0.35">
      <c r="A12" s="3"/>
      <c r="B12" s="3" t="s">
        <v>61</v>
      </c>
      <c r="C12" s="46"/>
      <c r="D12" s="46"/>
      <c r="E12" s="22" t="s">
        <v>2</v>
      </c>
    </row>
    <row r="13" spans="1:7" s="14" customFormat="1" x14ac:dyDescent="0.3">
      <c r="A13" s="25"/>
      <c r="B13" s="26"/>
      <c r="C13" s="47" t="s">
        <v>11</v>
      </c>
      <c r="D13" s="47" t="s">
        <v>25</v>
      </c>
      <c r="E13" s="48" t="s">
        <v>29</v>
      </c>
    </row>
    <row r="14" spans="1:7" s="14" customFormat="1" x14ac:dyDescent="0.3">
      <c r="A14" s="27">
        <v>1</v>
      </c>
      <c r="B14" s="2" t="s">
        <v>32</v>
      </c>
      <c r="C14" s="59">
        <v>1066069.8999999999</v>
      </c>
      <c r="D14" s="59">
        <v>1069795.6000000001</v>
      </c>
      <c r="E14" s="60">
        <v>1108717</v>
      </c>
    </row>
    <row r="15" spans="1:7" s="14" customFormat="1" x14ac:dyDescent="0.3">
      <c r="A15" s="27">
        <v>2</v>
      </c>
      <c r="B15" s="2" t="s">
        <v>33</v>
      </c>
      <c r="C15" s="19">
        <f>SUM(C16:C18)</f>
        <v>664926.9</v>
      </c>
      <c r="D15" s="19">
        <f>SUM(D16:D18)</f>
        <v>632792.6</v>
      </c>
      <c r="E15" s="44">
        <f>SUM(E16:E18)</f>
        <v>628754</v>
      </c>
    </row>
    <row r="16" spans="1:7" s="14" customFormat="1" x14ac:dyDescent="0.3">
      <c r="A16" s="27"/>
      <c r="B16" s="2" t="s">
        <v>14</v>
      </c>
      <c r="C16" s="59">
        <v>664926.9</v>
      </c>
      <c r="D16" s="59">
        <v>632792.6</v>
      </c>
      <c r="E16" s="60">
        <v>628754</v>
      </c>
    </row>
    <row r="17" spans="1:5" s="14" customFormat="1" x14ac:dyDescent="0.3">
      <c r="A17" s="27"/>
      <c r="B17" s="2" t="s">
        <v>28</v>
      </c>
      <c r="C17" s="59">
        <v>0</v>
      </c>
      <c r="D17" s="59">
        <v>0</v>
      </c>
      <c r="E17" s="60">
        <v>0</v>
      </c>
    </row>
    <row r="18" spans="1:5" s="14" customFormat="1" x14ac:dyDescent="0.3">
      <c r="A18" s="27"/>
      <c r="B18" s="2" t="s">
        <v>13</v>
      </c>
      <c r="C18" s="59">
        <v>0</v>
      </c>
      <c r="D18" s="59">
        <v>0</v>
      </c>
      <c r="E18" s="60">
        <v>0</v>
      </c>
    </row>
    <row r="19" spans="1:5" s="14" customFormat="1" ht="37.5" x14ac:dyDescent="0.3">
      <c r="A19" s="27">
        <v>3</v>
      </c>
      <c r="B19" s="2" t="s">
        <v>34</v>
      </c>
      <c r="C19" s="19">
        <f>C20/52.48*C21</f>
        <v>88195.884146341472</v>
      </c>
      <c r="D19" s="19">
        <f>D20/52.84*D21</f>
        <v>99524.602573807715</v>
      </c>
      <c r="E19" s="44">
        <f>E20/52.84*E21</f>
        <v>111515.51854655563</v>
      </c>
    </row>
    <row r="20" spans="1:5" s="14" customFormat="1" x14ac:dyDescent="0.3">
      <c r="A20" s="27"/>
      <c r="B20" s="2" t="s">
        <v>0</v>
      </c>
      <c r="C20" s="59">
        <v>299000</v>
      </c>
      <c r="D20" s="59">
        <v>332000</v>
      </c>
      <c r="E20" s="60">
        <v>372000</v>
      </c>
    </row>
    <row r="21" spans="1:5" s="14" customFormat="1" x14ac:dyDescent="0.3">
      <c r="A21" s="27"/>
      <c r="B21" s="2" t="s">
        <v>1</v>
      </c>
      <c r="C21" s="19">
        <v>15.48</v>
      </c>
      <c r="D21" s="19">
        <v>15.84</v>
      </c>
      <c r="E21" s="44">
        <v>15.84</v>
      </c>
    </row>
    <row r="22" spans="1:5" s="14" customFormat="1" ht="37.5" x14ac:dyDescent="0.3">
      <c r="A22" s="27">
        <v>4</v>
      </c>
      <c r="B22" s="2" t="s">
        <v>37</v>
      </c>
      <c r="C22" s="59">
        <v>0</v>
      </c>
      <c r="D22" s="59">
        <v>0</v>
      </c>
      <c r="E22" s="60">
        <v>0</v>
      </c>
    </row>
    <row r="23" spans="1:5" s="14" customFormat="1" ht="37.5" x14ac:dyDescent="0.3">
      <c r="A23" s="27">
        <v>5</v>
      </c>
      <c r="B23" s="2" t="s">
        <v>39</v>
      </c>
      <c r="C23" s="59">
        <v>20000</v>
      </c>
      <c r="D23" s="59">
        <v>-2800</v>
      </c>
      <c r="E23" s="60">
        <v>0</v>
      </c>
    </row>
    <row r="24" spans="1:5" s="14" customFormat="1" x14ac:dyDescent="0.3">
      <c r="A24" s="27">
        <v>6</v>
      </c>
      <c r="B24" s="2" t="s">
        <v>36</v>
      </c>
      <c r="C24" s="59">
        <v>0</v>
      </c>
      <c r="D24" s="59">
        <v>0</v>
      </c>
      <c r="E24" s="60">
        <v>0</v>
      </c>
    </row>
    <row r="25" spans="1:5" s="14" customFormat="1" x14ac:dyDescent="0.3">
      <c r="A25" s="27">
        <v>7</v>
      </c>
      <c r="B25" s="2" t="s">
        <v>35</v>
      </c>
      <c r="C25" s="19">
        <v>10</v>
      </c>
      <c r="D25" s="19">
        <v>10</v>
      </c>
      <c r="E25" s="44">
        <v>10</v>
      </c>
    </row>
    <row r="26" spans="1:5" s="5" customFormat="1" x14ac:dyDescent="0.3">
      <c r="A26" s="28">
        <v>8</v>
      </c>
      <c r="B26" s="4" t="s">
        <v>47</v>
      </c>
      <c r="C26" s="15">
        <f>(C14-C15-C19)*(C25/100)+C22+C23+C24</f>
        <v>51294.711585365847</v>
      </c>
      <c r="D26" s="15">
        <f>(D14-D15-D19)*(D25/100)+D22+D23+D24</f>
        <v>30947.839742619246</v>
      </c>
      <c r="E26" s="15">
        <f>(E14-E15-E19)*(E25/100)+E22+E23+E24</f>
        <v>36844.748145344434</v>
      </c>
    </row>
    <row r="27" spans="1:5" s="14" customFormat="1" ht="21.75" customHeight="1" thickBot="1" x14ac:dyDescent="0.35">
      <c r="A27" s="70">
        <v>9</v>
      </c>
      <c r="B27" s="71" t="s">
        <v>46</v>
      </c>
      <c r="C27" s="72">
        <v>22900</v>
      </c>
      <c r="D27" s="72">
        <v>0</v>
      </c>
      <c r="E27" s="73">
        <v>0</v>
      </c>
    </row>
    <row r="28" spans="1:5" s="77" customFormat="1" ht="57" thickBot="1" x14ac:dyDescent="0.35">
      <c r="A28" s="74">
        <v>10</v>
      </c>
      <c r="B28" s="75" t="s">
        <v>60</v>
      </c>
      <c r="C28" s="76">
        <f>C27-C26</f>
        <v>-28394.711585365847</v>
      </c>
      <c r="D28" s="76">
        <f>D27-D26</f>
        <v>-30947.839742619246</v>
      </c>
      <c r="E28" s="76">
        <f>E27-E26</f>
        <v>-36844.748145344434</v>
      </c>
    </row>
    <row r="29" spans="1:5" s="14" customFormat="1" ht="75" customHeight="1" x14ac:dyDescent="0.2">
      <c r="A29" s="100" t="s">
        <v>40</v>
      </c>
      <c r="B29" s="100"/>
      <c r="C29" s="100"/>
      <c r="D29" s="100"/>
      <c r="E29" s="100"/>
    </row>
    <row r="30" spans="1:5" s="14" customFormat="1" ht="19.5" thickBot="1" x14ac:dyDescent="0.35">
      <c r="A30" s="1"/>
      <c r="B30" s="1" t="s">
        <v>44</v>
      </c>
      <c r="C30" s="49"/>
      <c r="D30" s="49"/>
      <c r="E30" s="49" t="s">
        <v>2</v>
      </c>
    </row>
    <row r="31" spans="1:5" s="14" customFormat="1" x14ac:dyDescent="0.3">
      <c r="A31" s="25"/>
      <c r="B31" s="26"/>
      <c r="C31" s="47" t="s">
        <v>3</v>
      </c>
      <c r="D31" s="47" t="s">
        <v>11</v>
      </c>
      <c r="E31" s="48" t="s">
        <v>25</v>
      </c>
    </row>
    <row r="32" spans="1:5" s="14" customFormat="1" x14ac:dyDescent="0.3">
      <c r="A32" s="27">
        <v>1</v>
      </c>
      <c r="B32" s="2" t="s">
        <v>32</v>
      </c>
      <c r="C32" s="19">
        <f t="shared" ref="C32:E33" si="0">C14</f>
        <v>1066069.8999999999</v>
      </c>
      <c r="D32" s="19">
        <f t="shared" si="0"/>
        <v>1069795.6000000001</v>
      </c>
      <c r="E32" s="44">
        <f t="shared" si="0"/>
        <v>1108717</v>
      </c>
    </row>
    <row r="33" spans="1:5" s="14" customFormat="1" x14ac:dyDescent="0.3">
      <c r="A33" s="27">
        <v>2</v>
      </c>
      <c r="B33" s="2" t="s">
        <v>33</v>
      </c>
      <c r="C33" s="19">
        <f t="shared" si="0"/>
        <v>664926.9</v>
      </c>
      <c r="D33" s="19">
        <f t="shared" si="0"/>
        <v>632792.6</v>
      </c>
      <c r="E33" s="44">
        <f t="shared" si="0"/>
        <v>628754</v>
      </c>
    </row>
    <row r="34" spans="1:5" s="14" customFormat="1" ht="37.5" x14ac:dyDescent="0.3">
      <c r="A34" s="27">
        <v>3</v>
      </c>
      <c r="B34" s="2" t="s">
        <v>42</v>
      </c>
      <c r="C34" s="19">
        <f>C19</f>
        <v>88195.884146341472</v>
      </c>
      <c r="D34" s="19">
        <f>D19</f>
        <v>99524.602573807715</v>
      </c>
      <c r="E34" s="44">
        <f>E19</f>
        <v>111515.51854655563</v>
      </c>
    </row>
    <row r="35" spans="1:5" s="14" customFormat="1" x14ac:dyDescent="0.3">
      <c r="A35" s="27">
        <v>4</v>
      </c>
      <c r="B35" s="2" t="s">
        <v>41</v>
      </c>
      <c r="C35" s="19">
        <v>100</v>
      </c>
      <c r="D35" s="19">
        <v>100</v>
      </c>
      <c r="E35" s="44">
        <v>100</v>
      </c>
    </row>
    <row r="36" spans="1:5" s="14" customFormat="1" ht="56.25" x14ac:dyDescent="0.3">
      <c r="A36" s="27">
        <v>5</v>
      </c>
      <c r="B36" s="2" t="s">
        <v>43</v>
      </c>
      <c r="C36" s="59">
        <v>76000</v>
      </c>
      <c r="D36" s="59">
        <v>73200</v>
      </c>
      <c r="E36" s="60">
        <v>73200</v>
      </c>
    </row>
    <row r="37" spans="1:5" s="14" customFormat="1" ht="37.5" x14ac:dyDescent="0.3">
      <c r="A37" s="27">
        <v>6</v>
      </c>
      <c r="B37" s="2" t="s">
        <v>45</v>
      </c>
      <c r="C37" s="59">
        <v>56000</v>
      </c>
      <c r="D37" s="59">
        <v>76000</v>
      </c>
      <c r="E37" s="60">
        <v>73200</v>
      </c>
    </row>
    <row r="38" spans="1:5" s="5" customFormat="1" x14ac:dyDescent="0.3">
      <c r="A38" s="28">
        <v>7</v>
      </c>
      <c r="B38" s="6" t="s">
        <v>48</v>
      </c>
      <c r="C38" s="15">
        <f>(C35/100)*(C32-C33-C34)+C36+C37</f>
        <v>444947.11585365841</v>
      </c>
      <c r="D38" s="15">
        <f>(D35/100)*(D32-D33-D34)+D36+D37</f>
        <v>486678.39742619242</v>
      </c>
      <c r="E38" s="15">
        <f>(E35/100)*(E32-E33-E34)+E36+E37</f>
        <v>514847.48145344434</v>
      </c>
    </row>
    <row r="39" spans="1:5" s="14" customFormat="1" ht="37.5" x14ac:dyDescent="0.3">
      <c r="A39" s="27">
        <v>8</v>
      </c>
      <c r="B39" s="2" t="s">
        <v>10</v>
      </c>
      <c r="C39" s="19">
        <f>C53</f>
        <v>226000</v>
      </c>
      <c r="D39" s="19">
        <f>D53</f>
        <v>243000</v>
      </c>
      <c r="E39" s="19">
        <f>E53</f>
        <v>240000</v>
      </c>
    </row>
    <row r="40" spans="1:5" s="12" customFormat="1" ht="37.5" x14ac:dyDescent="0.3">
      <c r="A40" s="27">
        <v>9</v>
      </c>
      <c r="B40" s="2" t="s">
        <v>7</v>
      </c>
      <c r="C40" s="19">
        <f>C66</f>
        <v>123000</v>
      </c>
      <c r="D40" s="19">
        <f>D66</f>
        <v>120000</v>
      </c>
      <c r="E40" s="19">
        <f>E66</f>
        <v>120000</v>
      </c>
    </row>
    <row r="41" spans="1:5" s="12" customFormat="1" ht="19.5" thickBot="1" x14ac:dyDescent="0.35">
      <c r="A41" s="29"/>
      <c r="B41" s="30" t="s">
        <v>12</v>
      </c>
      <c r="C41" s="61">
        <v>2700</v>
      </c>
      <c r="D41" s="61">
        <v>2700</v>
      </c>
      <c r="E41" s="62">
        <v>2700</v>
      </c>
    </row>
    <row r="42" spans="1:5" s="12" customFormat="1" x14ac:dyDescent="0.3">
      <c r="A42" s="11"/>
      <c r="B42" s="10"/>
      <c r="C42" s="50"/>
      <c r="D42" s="50"/>
      <c r="E42" s="50"/>
    </row>
    <row r="43" spans="1:5" s="14" customFormat="1" ht="53.25" customHeight="1" x14ac:dyDescent="0.2">
      <c r="A43" s="100" t="s">
        <v>49</v>
      </c>
      <c r="B43" s="100"/>
      <c r="C43" s="100"/>
      <c r="D43" s="100"/>
      <c r="E43" s="100"/>
    </row>
    <row r="44" spans="1:5" s="14" customFormat="1" ht="19.5" thickBot="1" x14ac:dyDescent="0.35">
      <c r="A44" s="1"/>
      <c r="B44" s="1" t="s">
        <v>50</v>
      </c>
      <c r="C44" s="49"/>
      <c r="D44" s="49"/>
      <c r="E44" s="49" t="s">
        <v>2</v>
      </c>
    </row>
    <row r="45" spans="1:5" s="14" customFormat="1" x14ac:dyDescent="0.3">
      <c r="A45" s="25"/>
      <c r="B45" s="26"/>
      <c r="C45" s="47" t="s">
        <v>11</v>
      </c>
      <c r="D45" s="47" t="s">
        <v>25</v>
      </c>
      <c r="E45" s="48" t="s">
        <v>29</v>
      </c>
    </row>
    <row r="46" spans="1:5" s="14" customFormat="1" ht="21" customHeight="1" x14ac:dyDescent="0.3">
      <c r="A46" s="27">
        <v>1</v>
      </c>
      <c r="B46" s="2" t="s">
        <v>52</v>
      </c>
      <c r="C46" s="51">
        <f>C6</f>
        <v>1088969.8999999999</v>
      </c>
      <c r="D46" s="51">
        <f>D6</f>
        <v>1069795.6000000001</v>
      </c>
      <c r="E46" s="51">
        <f>E6</f>
        <v>1108717</v>
      </c>
    </row>
    <row r="47" spans="1:5" s="14" customFormat="1" ht="56.25" x14ac:dyDescent="0.3">
      <c r="A47" s="27">
        <v>2</v>
      </c>
      <c r="B47" s="2" t="s">
        <v>53</v>
      </c>
      <c r="C47" s="63">
        <v>533035</v>
      </c>
      <c r="D47" s="63">
        <v>518902.1</v>
      </c>
      <c r="E47" s="64">
        <v>521371.7</v>
      </c>
    </row>
    <row r="48" spans="1:5" s="14" customFormat="1" x14ac:dyDescent="0.3">
      <c r="A48" s="27">
        <v>3</v>
      </c>
      <c r="B48" s="2" t="s">
        <v>5</v>
      </c>
      <c r="C48" s="53">
        <v>15</v>
      </c>
      <c r="D48" s="51">
        <v>15</v>
      </c>
      <c r="E48" s="52">
        <v>15</v>
      </c>
    </row>
    <row r="49" spans="1:6" s="5" customFormat="1" ht="80.25" customHeight="1" thickBot="1" x14ac:dyDescent="0.35">
      <c r="A49" s="31">
        <v>4</v>
      </c>
      <c r="B49" s="32" t="s">
        <v>51</v>
      </c>
      <c r="C49" s="54">
        <f>(C46-C47)*15/100</f>
        <v>83390.234999999986</v>
      </c>
      <c r="D49" s="55">
        <f>(D46-D47)*15/100</f>
        <v>82634.025000000023</v>
      </c>
      <c r="E49" s="56">
        <f>(E46-E47)*15/100</f>
        <v>88101.794999999998</v>
      </c>
    </row>
    <row r="50" spans="1:6" s="14" customFormat="1" ht="38.25" thickBot="1" x14ac:dyDescent="0.35">
      <c r="A50" s="29">
        <v>5</v>
      </c>
      <c r="B50" s="45" t="s">
        <v>9</v>
      </c>
      <c r="C50" s="65">
        <v>3880</v>
      </c>
      <c r="D50" s="65">
        <v>3880</v>
      </c>
      <c r="E50" s="66">
        <v>3880</v>
      </c>
    </row>
    <row r="51" spans="1:6" s="5" customFormat="1" x14ac:dyDescent="0.3">
      <c r="A51" s="7"/>
      <c r="B51" s="8"/>
      <c r="C51" s="57"/>
      <c r="D51" s="57"/>
      <c r="E51" s="57"/>
    </row>
    <row r="52" spans="1:6" s="14" customFormat="1" ht="19.5" thickBot="1" x14ac:dyDescent="0.35">
      <c r="A52" s="106" t="s">
        <v>24</v>
      </c>
      <c r="B52" s="106"/>
      <c r="C52" s="106"/>
      <c r="D52" s="106"/>
      <c r="E52" s="106"/>
    </row>
    <row r="53" spans="1:6" s="14" customFormat="1" ht="38.25" thickBot="1" x14ac:dyDescent="0.35">
      <c r="A53" s="33"/>
      <c r="B53" s="34" t="s">
        <v>10</v>
      </c>
      <c r="C53" s="67">
        <v>226000</v>
      </c>
      <c r="D53" s="67">
        <v>243000</v>
      </c>
      <c r="E53" s="68">
        <v>240000</v>
      </c>
    </row>
    <row r="54" spans="1:6" s="14" customFormat="1" x14ac:dyDescent="0.3">
      <c r="A54" s="33"/>
      <c r="B54" s="34" t="s">
        <v>26</v>
      </c>
      <c r="C54" s="35">
        <f>C56+C59+C62</f>
        <v>225400</v>
      </c>
      <c r="D54" s="35">
        <f>D56+D59+D62</f>
        <v>242600</v>
      </c>
      <c r="E54" s="36">
        <f>E56+E59+E62</f>
        <v>239800</v>
      </c>
    </row>
    <row r="55" spans="1:6" s="14" customFormat="1" x14ac:dyDescent="0.3">
      <c r="A55" s="37"/>
      <c r="B55" s="16"/>
      <c r="C55" s="17"/>
      <c r="D55" s="17"/>
      <c r="E55" s="38"/>
    </row>
    <row r="56" spans="1:6" s="14" customFormat="1" ht="37.5" x14ac:dyDescent="0.3">
      <c r="A56" s="37">
        <v>1</v>
      </c>
      <c r="B56" s="16" t="s">
        <v>16</v>
      </c>
      <c r="C56" s="15">
        <f>SUM(C57:C58)</f>
        <v>88000</v>
      </c>
      <c r="D56" s="15">
        <f>SUM(D57:D58)</f>
        <v>88000</v>
      </c>
      <c r="E56" s="39">
        <f>SUM(E57:E58)</f>
        <v>88000</v>
      </c>
    </row>
    <row r="57" spans="1:6" s="14" customFormat="1" x14ac:dyDescent="0.3">
      <c r="A57" s="37"/>
      <c r="B57" s="18" t="s">
        <v>18</v>
      </c>
      <c r="C57" s="59">
        <v>44000</v>
      </c>
      <c r="D57" s="59">
        <v>44000</v>
      </c>
      <c r="E57" s="59">
        <v>44000</v>
      </c>
      <c r="F57" s="69"/>
    </row>
    <row r="58" spans="1:6" s="14" customFormat="1" x14ac:dyDescent="0.3">
      <c r="A58" s="37"/>
      <c r="B58" s="18" t="s">
        <v>19</v>
      </c>
      <c r="C58" s="59">
        <v>44000</v>
      </c>
      <c r="D58" s="59">
        <v>44000</v>
      </c>
      <c r="E58" s="59">
        <v>44000</v>
      </c>
      <c r="F58" s="69"/>
    </row>
    <row r="59" spans="1:6" s="14" customFormat="1" ht="37.5" x14ac:dyDescent="0.3">
      <c r="A59" s="37">
        <v>2</v>
      </c>
      <c r="B59" s="20" t="s">
        <v>17</v>
      </c>
      <c r="C59" s="15">
        <f>SUM(C60:C61)</f>
        <v>132000</v>
      </c>
      <c r="D59" s="15">
        <f>SUM(D60:D61)</f>
        <v>149200</v>
      </c>
      <c r="E59" s="39">
        <f>SUM(E60:E61)</f>
        <v>146400</v>
      </c>
      <c r="F59" s="69"/>
    </row>
    <row r="60" spans="1:6" s="14" customFormat="1" x14ac:dyDescent="0.3">
      <c r="A60" s="37"/>
      <c r="B60" s="18" t="s">
        <v>18</v>
      </c>
      <c r="C60" s="59">
        <v>76000</v>
      </c>
      <c r="D60" s="59">
        <v>73200</v>
      </c>
      <c r="E60" s="59">
        <v>73200</v>
      </c>
      <c r="F60" s="69"/>
    </row>
    <row r="61" spans="1:6" s="14" customFormat="1" x14ac:dyDescent="0.3">
      <c r="A61" s="37"/>
      <c r="B61" s="18" t="s">
        <v>19</v>
      </c>
      <c r="C61" s="59">
        <v>56000</v>
      </c>
      <c r="D61" s="59">
        <v>76000</v>
      </c>
      <c r="E61" s="59">
        <v>73200</v>
      </c>
      <c r="F61" s="69"/>
    </row>
    <row r="62" spans="1:6" s="14" customFormat="1" ht="37.5" x14ac:dyDescent="0.3">
      <c r="A62" s="37">
        <v>3</v>
      </c>
      <c r="B62" s="20" t="s">
        <v>15</v>
      </c>
      <c r="C62" s="15">
        <f>SUM(C63:C64)</f>
        <v>5400</v>
      </c>
      <c r="D62" s="15">
        <f>SUM(D63:D64)</f>
        <v>5400</v>
      </c>
      <c r="E62" s="39">
        <f>SUM(E63:E64)</f>
        <v>5400</v>
      </c>
    </row>
    <row r="63" spans="1:6" s="14" customFormat="1" x14ac:dyDescent="0.3">
      <c r="A63" s="37"/>
      <c r="B63" s="21" t="s">
        <v>21</v>
      </c>
      <c r="C63" s="59">
        <v>2700</v>
      </c>
      <c r="D63" s="59">
        <v>2700</v>
      </c>
      <c r="E63" s="59">
        <v>2700</v>
      </c>
    </row>
    <row r="64" spans="1:6" s="14" customFormat="1" ht="19.5" thickBot="1" x14ac:dyDescent="0.35">
      <c r="A64" s="40"/>
      <c r="B64" s="41" t="s">
        <v>20</v>
      </c>
      <c r="C64" s="61">
        <v>2700</v>
      </c>
      <c r="D64" s="61">
        <v>2700</v>
      </c>
      <c r="E64" s="61">
        <v>2700</v>
      </c>
    </row>
    <row r="65" spans="1:5" s="14" customFormat="1" ht="19.5" thickBot="1" x14ac:dyDescent="0.35">
      <c r="A65" s="22"/>
      <c r="B65" s="43"/>
      <c r="C65" s="23"/>
      <c r="D65" s="23"/>
      <c r="E65" s="23"/>
    </row>
    <row r="66" spans="1:5" s="14" customFormat="1" ht="38.25" thickBot="1" x14ac:dyDescent="0.35">
      <c r="A66" s="33"/>
      <c r="B66" s="34" t="s">
        <v>7</v>
      </c>
      <c r="C66" s="67">
        <v>123000</v>
      </c>
      <c r="D66" s="67">
        <v>120000</v>
      </c>
      <c r="E66" s="68">
        <v>120000</v>
      </c>
    </row>
    <row r="67" spans="1:5" s="12" customFormat="1" x14ac:dyDescent="0.3">
      <c r="A67" s="33"/>
      <c r="B67" s="34" t="s">
        <v>27</v>
      </c>
      <c r="C67" s="35">
        <f>C68+C72+C76</f>
        <v>122700</v>
      </c>
      <c r="D67" s="35">
        <f>D68+D72+D76</f>
        <v>119900</v>
      </c>
      <c r="E67" s="36">
        <f>E68+E72+E76</f>
        <v>119900</v>
      </c>
    </row>
    <row r="68" spans="1:5" ht="37.5" x14ac:dyDescent="0.3">
      <c r="A68" s="37">
        <v>1</v>
      </c>
      <c r="B68" s="16" t="s">
        <v>16</v>
      </c>
      <c r="C68" s="15">
        <f>C69+C70-C71</f>
        <v>44000</v>
      </c>
      <c r="D68" s="15">
        <f>D69+D70-D71</f>
        <v>44000</v>
      </c>
      <c r="E68" s="39">
        <f>E69+E70-E71</f>
        <v>44000</v>
      </c>
    </row>
    <row r="69" spans="1:5" x14ac:dyDescent="0.3">
      <c r="A69" s="37"/>
      <c r="B69" s="24" t="s">
        <v>23</v>
      </c>
      <c r="C69" s="19">
        <f>C58</f>
        <v>44000</v>
      </c>
      <c r="D69" s="19">
        <f>D58</f>
        <v>44000</v>
      </c>
      <c r="E69" s="19">
        <f>E58</f>
        <v>44000</v>
      </c>
    </row>
    <row r="70" spans="1:5" x14ac:dyDescent="0.3">
      <c r="A70" s="37"/>
      <c r="B70" s="21" t="s">
        <v>18</v>
      </c>
      <c r="C70" s="19">
        <f t="shared" ref="C70:E71" si="1">C57</f>
        <v>44000</v>
      </c>
      <c r="D70" s="19">
        <f t="shared" si="1"/>
        <v>44000</v>
      </c>
      <c r="E70" s="19">
        <f t="shared" si="1"/>
        <v>44000</v>
      </c>
    </row>
    <row r="71" spans="1:5" x14ac:dyDescent="0.3">
      <c r="A71" s="37"/>
      <c r="B71" s="21" t="s">
        <v>19</v>
      </c>
      <c r="C71" s="19">
        <f t="shared" si="1"/>
        <v>44000</v>
      </c>
      <c r="D71" s="19">
        <f t="shared" si="1"/>
        <v>44000</v>
      </c>
      <c r="E71" s="19">
        <f t="shared" si="1"/>
        <v>44000</v>
      </c>
    </row>
    <row r="72" spans="1:5" ht="37.5" x14ac:dyDescent="0.3">
      <c r="A72" s="37">
        <v>2</v>
      </c>
      <c r="B72" s="20" t="s">
        <v>17</v>
      </c>
      <c r="C72" s="15">
        <f>C73+C74-C75</f>
        <v>76000</v>
      </c>
      <c r="D72" s="15">
        <f>D73+D74-D75</f>
        <v>73200</v>
      </c>
      <c r="E72" s="39">
        <f>E73+E74-E75</f>
        <v>73200</v>
      </c>
    </row>
    <row r="73" spans="1:5" x14ac:dyDescent="0.3">
      <c r="A73" s="37"/>
      <c r="B73" s="24" t="s">
        <v>23</v>
      </c>
      <c r="C73" s="19">
        <f>C61</f>
        <v>56000</v>
      </c>
      <c r="D73" s="19">
        <f>D61</f>
        <v>76000</v>
      </c>
      <c r="E73" s="19">
        <f>E61</f>
        <v>73200</v>
      </c>
    </row>
    <row r="74" spans="1:5" x14ac:dyDescent="0.3">
      <c r="A74" s="37"/>
      <c r="B74" s="21" t="s">
        <v>18</v>
      </c>
      <c r="C74" s="19">
        <f t="shared" ref="C74:E75" si="2">C60</f>
        <v>76000</v>
      </c>
      <c r="D74" s="19">
        <f t="shared" si="2"/>
        <v>73200</v>
      </c>
      <c r="E74" s="19">
        <f t="shared" si="2"/>
        <v>73200</v>
      </c>
    </row>
    <row r="75" spans="1:5" x14ac:dyDescent="0.3">
      <c r="A75" s="37"/>
      <c r="B75" s="21" t="s">
        <v>19</v>
      </c>
      <c r="C75" s="19">
        <f t="shared" si="2"/>
        <v>56000</v>
      </c>
      <c r="D75" s="19">
        <f t="shared" si="2"/>
        <v>76000</v>
      </c>
      <c r="E75" s="19">
        <f t="shared" si="2"/>
        <v>73200</v>
      </c>
    </row>
    <row r="76" spans="1:5" ht="37.5" x14ac:dyDescent="0.3">
      <c r="A76" s="37">
        <v>3</v>
      </c>
      <c r="B76" s="20" t="s">
        <v>22</v>
      </c>
      <c r="C76" s="15">
        <f>C77+C78-C79</f>
        <v>2700</v>
      </c>
      <c r="D76" s="15">
        <f>D77+D78-D79</f>
        <v>2700</v>
      </c>
      <c r="E76" s="39">
        <f>E77+E78-E79</f>
        <v>2700</v>
      </c>
    </row>
    <row r="77" spans="1:5" x14ac:dyDescent="0.3">
      <c r="A77" s="37"/>
      <c r="B77" s="24" t="s">
        <v>23</v>
      </c>
      <c r="C77" s="19">
        <f>C64</f>
        <v>2700</v>
      </c>
      <c r="D77" s="19">
        <f>D64</f>
        <v>2700</v>
      </c>
      <c r="E77" s="19">
        <f>E64</f>
        <v>2700</v>
      </c>
    </row>
    <row r="78" spans="1:5" x14ac:dyDescent="0.3">
      <c r="A78" s="37"/>
      <c r="B78" s="21" t="s">
        <v>21</v>
      </c>
      <c r="C78" s="19">
        <f t="shared" ref="C78:E79" si="3">C63</f>
        <v>2700</v>
      </c>
      <c r="D78" s="19">
        <f t="shared" si="3"/>
        <v>2700</v>
      </c>
      <c r="E78" s="19">
        <f t="shared" si="3"/>
        <v>2700</v>
      </c>
    </row>
    <row r="79" spans="1:5" ht="19.5" thickBot="1" x14ac:dyDescent="0.35">
      <c r="A79" s="40"/>
      <c r="B79" s="41" t="s">
        <v>20</v>
      </c>
      <c r="C79" s="42">
        <f t="shared" si="3"/>
        <v>2700</v>
      </c>
      <c r="D79" s="42">
        <f t="shared" si="3"/>
        <v>2700</v>
      </c>
      <c r="E79" s="42">
        <f t="shared" si="3"/>
        <v>2700</v>
      </c>
    </row>
    <row r="81" spans="1:5" s="14" customFormat="1" ht="37.5" customHeight="1" x14ac:dyDescent="0.3">
      <c r="A81" s="104" t="s">
        <v>8</v>
      </c>
      <c r="B81" s="104"/>
      <c r="C81" s="58"/>
      <c r="D81" s="105" t="s">
        <v>4</v>
      </c>
      <c r="E81" s="105"/>
    </row>
  </sheetData>
  <mergeCells count="9">
    <mergeCell ref="A1:E1"/>
    <mergeCell ref="A29:E29"/>
    <mergeCell ref="A3:E3"/>
    <mergeCell ref="A11:E11"/>
    <mergeCell ref="B2:E2"/>
    <mergeCell ref="A81:B81"/>
    <mergeCell ref="D81:E81"/>
    <mergeCell ref="A52:E52"/>
    <mergeCell ref="A43:E43"/>
  </mergeCells>
  <phoneticPr fontId="3" type="noConversion"/>
  <pageMargins left="0.78740157480314965" right="0.19685039370078741" top="0.19685039370078741" bottom="0.19685039370078741" header="0.51181102362204722" footer="0.51181102362204722"/>
  <pageSetup paperSize="9" scale="67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A3" sqref="A3"/>
    </sheetView>
  </sheetViews>
  <sheetFormatPr defaultRowHeight="18.75" x14ac:dyDescent="0.3"/>
  <cols>
    <col min="1" max="1" width="5" style="1" customWidth="1"/>
    <col min="2" max="2" width="61.5703125" style="1" customWidth="1"/>
    <col min="3" max="3" width="17.7109375" style="58" customWidth="1"/>
  </cols>
  <sheetData>
    <row r="1" spans="1:3" s="14" customFormat="1" x14ac:dyDescent="0.3">
      <c r="A1" s="1"/>
      <c r="B1" s="1"/>
      <c r="C1" s="1" t="s">
        <v>62</v>
      </c>
    </row>
    <row r="2" spans="1:3" s="14" customFormat="1" ht="74.25" customHeight="1" x14ac:dyDescent="0.2">
      <c r="A2" s="107" t="s">
        <v>69</v>
      </c>
      <c r="B2" s="107"/>
      <c r="C2" s="107"/>
    </row>
    <row r="3" spans="1:3" s="14" customFormat="1" ht="19.5" thickBot="1" x14ac:dyDescent="0.35">
      <c r="A3" s="22"/>
      <c r="B3" s="43"/>
      <c r="C3" s="23" t="s">
        <v>63</v>
      </c>
    </row>
    <row r="4" spans="1:3" s="14" customFormat="1" ht="37.5" x14ac:dyDescent="0.3">
      <c r="A4" s="91" t="s">
        <v>64</v>
      </c>
      <c r="B4" s="83"/>
      <c r="C4" s="99" t="s">
        <v>68</v>
      </c>
    </row>
    <row r="5" spans="1:3" s="12" customFormat="1" x14ac:dyDescent="0.3">
      <c r="A5" s="87"/>
      <c r="B5" s="84" t="s">
        <v>27</v>
      </c>
      <c r="C5" s="93">
        <f>C6+C10+C14</f>
        <v>0</v>
      </c>
    </row>
    <row r="6" spans="1:3" ht="37.5" x14ac:dyDescent="0.3">
      <c r="A6" s="81">
        <v>1</v>
      </c>
      <c r="B6" s="89" t="s">
        <v>16</v>
      </c>
      <c r="C6" s="94">
        <f>C7+C8-C9</f>
        <v>0</v>
      </c>
    </row>
    <row r="7" spans="1:3" x14ac:dyDescent="0.3">
      <c r="A7" s="81"/>
      <c r="B7" s="85" t="s">
        <v>23</v>
      </c>
      <c r="C7" s="95">
        <v>0</v>
      </c>
    </row>
    <row r="8" spans="1:3" x14ac:dyDescent="0.3">
      <c r="A8" s="81"/>
      <c r="B8" s="86" t="s">
        <v>18</v>
      </c>
      <c r="C8" s="95">
        <v>0</v>
      </c>
    </row>
    <row r="9" spans="1:3" x14ac:dyDescent="0.3">
      <c r="A9" s="81"/>
      <c r="B9" s="86" t="s">
        <v>19</v>
      </c>
      <c r="C9" s="95">
        <v>0</v>
      </c>
    </row>
    <row r="10" spans="1:3" ht="37.5" x14ac:dyDescent="0.3">
      <c r="A10" s="81">
        <v>2</v>
      </c>
      <c r="B10" s="90" t="s">
        <v>17</v>
      </c>
      <c r="C10" s="94">
        <f>C11+C12-C13</f>
        <v>0</v>
      </c>
    </row>
    <row r="11" spans="1:3" x14ac:dyDescent="0.3">
      <c r="A11" s="81"/>
      <c r="B11" s="85" t="s">
        <v>23</v>
      </c>
      <c r="C11" s="95">
        <v>0</v>
      </c>
    </row>
    <row r="12" spans="1:3" x14ac:dyDescent="0.3">
      <c r="A12" s="81"/>
      <c r="B12" s="86" t="s">
        <v>18</v>
      </c>
      <c r="C12" s="95">
        <v>1000</v>
      </c>
    </row>
    <row r="13" spans="1:3" x14ac:dyDescent="0.3">
      <c r="A13" s="81"/>
      <c r="B13" s="86" t="s">
        <v>19</v>
      </c>
      <c r="C13" s="95">
        <v>1000</v>
      </c>
    </row>
    <row r="14" spans="1:3" ht="56.25" x14ac:dyDescent="0.3">
      <c r="A14" s="81">
        <v>3</v>
      </c>
      <c r="B14" s="90" t="s">
        <v>22</v>
      </c>
      <c r="C14" s="94">
        <f>C15+C16-C17</f>
        <v>0</v>
      </c>
    </row>
    <row r="15" spans="1:3" x14ac:dyDescent="0.3">
      <c r="A15" s="81"/>
      <c r="B15" s="85" t="s">
        <v>23</v>
      </c>
      <c r="C15" s="95">
        <v>0</v>
      </c>
    </row>
    <row r="16" spans="1:3" x14ac:dyDescent="0.3">
      <c r="A16" s="81"/>
      <c r="B16" s="86" t="s">
        <v>21</v>
      </c>
      <c r="C16" s="95">
        <v>0</v>
      </c>
    </row>
    <row r="17" spans="1:3" ht="19.5" thickBot="1" x14ac:dyDescent="0.35">
      <c r="A17" s="82"/>
      <c r="B17" s="88" t="s">
        <v>20</v>
      </c>
      <c r="C17" s="96">
        <v>0</v>
      </c>
    </row>
    <row r="18" spans="1:3" x14ac:dyDescent="0.3">
      <c r="A18" s="22"/>
      <c r="B18" s="97"/>
      <c r="C18" s="98"/>
    </row>
    <row r="19" spans="1:3" x14ac:dyDescent="0.3">
      <c r="A19" s="1" t="s">
        <v>65</v>
      </c>
      <c r="C19" s="49" t="s">
        <v>67</v>
      </c>
    </row>
    <row r="20" spans="1:3" x14ac:dyDescent="0.3">
      <c r="A20" s="1" t="s">
        <v>66</v>
      </c>
    </row>
    <row r="21" spans="1:3" x14ac:dyDescent="0.3">
      <c r="A21" s="1" t="s">
        <v>66</v>
      </c>
      <c r="B21" s="1" t="s">
        <v>66</v>
      </c>
      <c r="C21" s="92" t="s">
        <v>66</v>
      </c>
    </row>
    <row r="22" spans="1:3" x14ac:dyDescent="0.3">
      <c r="C22" s="92"/>
    </row>
  </sheetData>
  <mergeCells count="1">
    <mergeCell ref="A2:C2"/>
  </mergeCells>
  <phoneticPr fontId="3" type="noConversion"/>
  <pageMargins left="0.98425196850393704" right="0.39370078740157483" top="0.39370078740157483" bottom="0.39370078740157483" header="0.51181102362204722" footer="0.51181102362204722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проект</vt:lpstr>
      <vt:lpstr>без бюджетного кредита</vt:lpstr>
    </vt:vector>
  </TitlesOfParts>
  <Company>Findept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voron_gb</dc:creator>
  <cp:lastModifiedBy>Admin</cp:lastModifiedBy>
  <cp:lastPrinted>2019-11-11T08:58:55Z</cp:lastPrinted>
  <dcterms:created xsi:type="dcterms:W3CDTF">2009-10-06T10:48:22Z</dcterms:created>
  <dcterms:modified xsi:type="dcterms:W3CDTF">2020-06-03T08:20:37Z</dcterms:modified>
</cp:coreProperties>
</file>